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/>
  </bookViews>
  <sheets>
    <sheet name="Final DAG Common Format" sheetId="1" r:id="rId1"/>
  </sheets>
  <calcPr calcId="152511"/>
</workbook>
</file>

<file path=xl/calcChain.xml><?xml version="1.0" encoding="utf-8"?>
<calcChain xmlns="http://schemas.openxmlformats.org/spreadsheetml/2006/main">
  <c r="R166" i="1" l="1"/>
  <c r="R163" i="1"/>
  <c r="P50" i="1"/>
  <c r="P46" i="1"/>
  <c r="I9" i="1"/>
  <c r="H9" i="1"/>
  <c r="G9" i="1"/>
  <c r="J9" i="1" s="1"/>
  <c r="J10" i="1" s="1"/>
  <c r="B6" i="1"/>
</calcChain>
</file>

<file path=xl/sharedStrings.xml><?xml version="1.0" encoding="utf-8"?>
<sst xmlns="http://schemas.openxmlformats.org/spreadsheetml/2006/main" count="204" uniqueCount="162">
  <si>
    <t xml:space="preserve">Dzongkhag at A Glance
</t>
  </si>
  <si>
    <t>Samtse Dzongkhag, 2023</t>
  </si>
  <si>
    <t>INDICATORS</t>
  </si>
  <si>
    <t>YEAR</t>
  </si>
  <si>
    <t>1. GENERAL</t>
  </si>
  <si>
    <t>2022</t>
  </si>
  <si>
    <t>Geographical Characteristics</t>
  </si>
  <si>
    <t xml:space="preserve"> </t>
  </si>
  <si>
    <t>Area (sq. km)</t>
  </si>
  <si>
    <t>Altitude (masl.)</t>
  </si>
  <si>
    <t>200 - 4,400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</si>
  <si>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</si>
  <si>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</si>
  <si>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</si>
  <si>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</si>
  <si>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</si>
  <si>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</si>
  <si>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</si>
  <si>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</si>
  <si>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</si>
  <si>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</si>
  <si>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</si>
  <si>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</si>
  <si>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</si>
  <si>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As per PAR 2017</t>
  </si>
  <si>
    <t>Consumption poverty rate  (%)</t>
  </si>
  <si>
    <t>Multi-dimensional poverty rate  (%)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</si>
  <si>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</si>
  <si>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</si>
  <si>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</si>
  <si>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</si>
  <si>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</si>
  <si>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</si>
  <si>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</si>
  <si>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</si>
  <si>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</si>
  <si>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</si>
  <si>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</si>
  <si>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</si>
  <si>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</si>
  <si>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</si>
  <si>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</si>
  <si>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</si>
  <si>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</si>
  <si>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</si>
  <si>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</si>
  <si>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</si>
  <si>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</si>
  <si>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</si>
  <si>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>0.0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</si>
  <si>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</si>
  <si>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</si>
  <si>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</si>
  <si>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</si>
  <si>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</si>
  <si>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</si>
  <si>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</si>
  <si>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</si>
  <si>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</si>
  <si>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institutes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</si>
  <si>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</si>
  <si>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</si>
  <si>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</si>
  <si>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</si>
  <si>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</si>
  <si>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</si>
  <si>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Non-formal education centres</t>
  </si>
  <si>
    <t>ECCD</t>
  </si>
  <si>
    <t>…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</si>
  <si>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</si>
  <si>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</si>
  <si>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</si>
  <si>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</si>
  <si>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</si>
  <si>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</si>
  <si>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</si>
  <si>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</si>
  <si>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</si>
  <si>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</si>
  <si>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</si>
  <si>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</si>
  <si>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</si>
  <si>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</si>
  <si>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</si>
  <si>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</si>
  <si>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</si>
  <si>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</si>
  <si>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</si>
  <si>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</si>
  <si>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</si>
  <si>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centres (Nos.)</t>
  </si>
  <si>
    <t xml:space="preserve">Livestock (Nos.) </t>
  </si>
  <si>
    <t xml:space="preserve">  Veterinary hospitals</t>
  </si>
  <si>
    <t xml:space="preserve">  Regional veterinary laboratories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</si>
  <si>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</si>
  <si>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</si>
  <si>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</si>
  <si>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</si>
  <si>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</si>
  <si>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</si>
  <si>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</si>
  <si>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 xml:space="preserve">  Beat offices</t>
  </si>
  <si>
    <t>Community forest (acreas)</t>
  </si>
  <si>
    <t>Nursery (Nos.)</t>
  </si>
  <si>
    <t xml:space="preserve">  Forest cover  (%)</t>
  </si>
  <si>
    <t>Protected areas (areas)</t>
  </si>
  <si>
    <t>Nil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</si>
  <si>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</si>
  <si>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</si>
  <si>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</si>
  <si>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</si>
  <si>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</si>
  <si>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</si>
  <si>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Employment rate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</si>
  <si>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</si>
  <si>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</si>
  <si>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</si>
  <si>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</si>
  <si>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</si>
  <si>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</si>
  <si>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</si>
  <si>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</si>
  <si>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</si>
  <si>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</si>
  <si>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</si>
  <si>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</si>
  <si>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</si>
  <si>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</si>
  <si>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</si>
  <si>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</si>
  <si>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</si>
  <si>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</si>
  <si>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</si>
  <si>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</si>
  <si>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</si>
  <si>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</si>
  <si>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</si>
  <si>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</si>
  <si>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</si>
  <si>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</si>
  <si>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</si>
  <si>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</si>
  <si>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</si>
  <si>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</si>
  <si>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2020-21</t>
  </si>
  <si>
    <t>2021-22</t>
  </si>
  <si>
    <t>2022-23</t>
  </si>
  <si>
    <t xml:space="preserve"> Budget outlay</t>
  </si>
  <si>
    <t xml:space="preserve">     Current</t>
  </si>
  <si>
    <t xml:space="preserve">     Capital</t>
  </si>
  <si>
    <t xml:space="preserve"> Expenditure</t>
  </si>
  <si>
    <t xml:space="preserve">     Advances</t>
  </si>
  <si>
    <t>Note:</t>
  </si>
  <si>
    <t xml:space="preserve">         Forest cover- Source:FRMD, DoFPS 2016</t>
  </si>
  <si>
    <t>RSTA</t>
  </si>
  <si>
    <r>
      <t xml:space="preserve">2020 </t>
    </r>
    <r>
      <rPr>
        <vertAlign val="superscript"/>
        <sz val="11"/>
        <color theme="1"/>
        <rFont val="Bookman Old Style"/>
        <family val="1"/>
      </rPr>
      <t>3</t>
    </r>
  </si>
  <si>
    <r>
      <t xml:space="preserve">2021 </t>
    </r>
    <r>
      <rPr>
        <vertAlign val="superscript"/>
        <sz val="11"/>
        <color theme="1"/>
        <rFont val="Bookman Old Style"/>
        <family val="1"/>
      </rPr>
      <t>3</t>
    </r>
  </si>
  <si>
    <r>
      <t xml:space="preserve">2022 </t>
    </r>
    <r>
      <rPr>
        <vertAlign val="superscript"/>
        <sz val="11"/>
        <color theme="1"/>
        <rFont val="Bookman Old Style"/>
        <family val="1"/>
      </rPr>
      <t>3</t>
    </r>
  </si>
  <si>
    <r>
      <t xml:space="preserve">  Other institutes</t>
    </r>
    <r>
      <rPr>
        <i/>
        <sz val="11"/>
        <color theme="1"/>
        <rFont val="Bookman Old Style"/>
        <family val="1"/>
      </rPr>
      <t>(Zorigchusum)</t>
    </r>
  </si>
  <si>
    <r>
      <t xml:space="preserve">       </t>
    </r>
    <r>
      <rPr>
        <i/>
        <vertAlign val="superscript"/>
        <sz val="11"/>
        <color theme="1"/>
        <rFont val="Bookman Old Style"/>
        <family val="1"/>
      </rPr>
      <t xml:space="preserve"> 1</t>
    </r>
    <r>
      <rPr>
        <i/>
        <sz val="11"/>
        <color theme="1"/>
        <rFont val="Bookman Old Style"/>
        <family val="1"/>
      </rPr>
      <t>Dzongkhag Population Projection 2017-2017</t>
    </r>
  </si>
  <si>
    <r>
      <rPr>
        <i/>
        <vertAlign val="superscript"/>
        <sz val="11"/>
        <color theme="1"/>
        <rFont val="Bookman Old Style"/>
        <family val="1"/>
      </rPr>
      <t xml:space="preserve">           2</t>
    </r>
    <r>
      <rPr>
        <i/>
        <sz val="11"/>
        <color theme="1"/>
        <rFont val="Bookman Old Style"/>
        <family val="1"/>
      </rPr>
      <t>2017 Population &amp; Housing Census of Bhutan</t>
    </r>
  </si>
  <si>
    <r>
      <rPr>
        <i/>
        <vertAlign val="superscript"/>
        <sz val="11"/>
        <color theme="1"/>
        <rFont val="Bookman Old Style"/>
        <family val="1"/>
      </rPr>
      <t xml:space="preserve">           3</t>
    </r>
    <r>
      <rPr>
        <i/>
        <sz val="11"/>
        <color theme="1"/>
        <rFont val="Bookman Old Style"/>
        <family val="1"/>
      </rPr>
      <t xml:space="preserve"> Dzongkhag Population Projection 2017-2027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</si>
</sst>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_(* #,##0_);_(* \(#,##0\);_(* &quot;-&quot;??_);_(@_)"/>
    <numFmt numFmtId="166" formatCode="_(* #,##0.0_);_(* \(#,##0.0\);_(* &quot;-&quot;??_);_(@_)"/>
    <numFmt numFmtId="167" formatCode="_(* #,##0.00_);_(* \(#,##0.00\);_(* &quot;-&quot;??_);_(@_)"/>
    <numFmt numFmtId="168" formatCode="_(* #,##0.000_);_(* \(#,##0.000\);_(* &quot;-&quot;??_);_(@_)"/>
  </numFmts>
  <fonts count="19" x14ac:knownFonts="1">
    <font>
      <sz val="10"/>
      <color rgb="FF000000"/>
      <name val="Arial"/>
      <scheme val="minor"/>
    </font>
    <font>
      <sz val="10"/>
      <color theme="1"/>
      <name val="Bookman Old Style"/>
    </font>
    <font>
      <sz val="11"/>
      <color theme="1"/>
      <name val="Bookman Old Style"/>
    </font>
    <font>
      <b/>
      <sz val="10"/>
      <color theme="1"/>
      <name val="Bookman Old Style"/>
    </font>
    <font>
      <i/>
      <sz val="10"/>
      <color theme="1"/>
      <name val="Bookman Old Style"/>
    </font>
    <font>
      <b/>
      <sz val="16"/>
      <color theme="1"/>
      <name val="Bookman Old Style"/>
      <family val="1"/>
    </font>
    <font>
      <sz val="16"/>
      <color rgb="FF000000"/>
      <name val="Arial"/>
      <family val="2"/>
      <scheme val="minor"/>
    </font>
    <font>
      <sz val="16"/>
      <color theme="1"/>
      <name val="Bookman Old Style"/>
      <family val="1"/>
    </font>
    <font>
      <i/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1"/>
      <name val="Arial"/>
      <family val="2"/>
    </font>
    <font>
      <b/>
      <u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vertAlign val="superscript"/>
      <sz val="11"/>
      <color theme="1"/>
      <name val="Bookman Old Style"/>
      <family val="1"/>
    </font>
    <font>
      <b/>
      <i/>
      <u/>
      <sz val="11"/>
      <color theme="1"/>
      <name val="Bookman Old Style"/>
      <family val="1"/>
    </font>
    <font>
      <i/>
      <vertAlign val="superscript"/>
      <sz val="11"/>
      <color theme="1"/>
      <name val="Bookman Old Style"/>
      <family val="1"/>
    </font>
    <font>
      <i/>
      <sz val="11"/>
      <color rgb="FF000000"/>
      <name val="Arial"/>
      <family val="2"/>
      <scheme val="minor"/>
    </font>
    <font>
      <sz val="11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DFF50B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7" fontId="1" fillId="0" borderId="0" xfId="0" applyNumberFormat="1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166" fontId="1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 wrapText="1"/>
    </xf>
    <xf numFmtId="0" fontId="6" fillId="0" borderId="0" xfId="0" applyFont="1" applyAlignment="1"/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vertical="top"/>
    </xf>
    <xf numFmtId="0" fontId="1" fillId="4" borderId="0" xfId="0" applyFont="1" applyFill="1" applyAlignment="1">
      <alignment vertical="center" wrapText="1"/>
    </xf>
    <xf numFmtId="0" fontId="8" fillId="4" borderId="0" xfId="0" applyFont="1" applyFill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4" borderId="2" xfId="0" applyFont="1" applyFill="1" applyBorder="1"/>
    <xf numFmtId="0" fontId="12" fillId="4" borderId="2" xfId="0" applyFont="1" applyFill="1" applyBorder="1" applyAlignment="1">
      <alignment vertical="center" wrapText="1"/>
    </xf>
    <xf numFmtId="164" fontId="10" fillId="4" borderId="2" xfId="0" applyNumberFormat="1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9" fillId="3" borderId="2" xfId="0" quotePrefix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right" vertical="center" wrapText="1"/>
    </xf>
    <xf numFmtId="165" fontId="10" fillId="3" borderId="2" xfId="0" applyNumberFormat="1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15" fillId="4" borderId="2" xfId="0" applyFont="1" applyFill="1" applyBorder="1" applyAlignment="1">
      <alignment horizontal="left" vertical="center" wrapText="1"/>
    </xf>
    <xf numFmtId="166" fontId="10" fillId="3" borderId="2" xfId="0" applyNumberFormat="1" applyFont="1" applyFill="1" applyBorder="1" applyAlignment="1">
      <alignment vertical="center" wrapText="1"/>
    </xf>
    <xf numFmtId="167" fontId="10" fillId="3" borderId="2" xfId="0" applyNumberFormat="1" applyFont="1" applyFill="1" applyBorder="1" applyAlignment="1">
      <alignment vertical="center" wrapText="1"/>
    </xf>
    <xf numFmtId="166" fontId="10" fillId="3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165" fontId="10" fillId="3" borderId="2" xfId="0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vertical="center" wrapText="1"/>
    </xf>
    <xf numFmtId="168" fontId="10" fillId="3" borderId="2" xfId="0" applyNumberFormat="1" applyFont="1" applyFill="1" applyBorder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left" vertical="center" wrapText="1"/>
    </xf>
    <xf numFmtId="0" fontId="17" fillId="4" borderId="0" xfId="0" applyFont="1" applyFill="1" applyAlignment="1"/>
    <xf numFmtId="0" fontId="10" fillId="4" borderId="0" xfId="0" applyFont="1" applyFill="1" applyAlignment="1">
      <alignment horizontal="center" vertical="center" wrapText="1"/>
    </xf>
    <xf numFmtId="0" fontId="18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99"/>
  <sheetViews>
    <sheetView showGridLines="0" tabSelected="1" topLeftCell="A19" workbookViewId="0">
      <selection activeCell="U5" sqref="U5"/>
    </sheetView>
  </sheetViews>
  <sheetFormatPr defaultColWidth="12.6328125" defaultRowHeight="15" customHeight="1" x14ac:dyDescent="0.25"/>
  <cols>
    <col min="1" max="1" width="51.26953125" customWidth="1"/>
    <col min="2" max="2" width="18.90625" hidden="1" customWidth="1"/>
    <col min="3" max="3" width="10.26953125" hidden="1" customWidth="1"/>
    <col min="4" max="4" width="13.08984375" hidden="1" customWidth="1"/>
    <col min="5" max="14" width="9.08984375" hidden="1" customWidth="1"/>
    <col min="15" max="15" width="8.6328125" hidden="1" customWidth="1"/>
    <col min="16" max="17" width="13.08984375" customWidth="1"/>
    <col min="18" max="18" width="14.90625" customWidth="1"/>
    <col min="19" max="19" width="9.08984375" customWidth="1"/>
    <col min="20" max="20" width="13.08984375" customWidth="1"/>
    <col min="21" max="21" width="15" customWidth="1"/>
    <col min="22" max="22" width="13.08984375" customWidth="1"/>
    <col min="23" max="39" width="9.08984375" customWidth="1"/>
  </cols>
  <sheetData>
    <row r="1" spans="1:39" s="13" customFormat="1" ht="29.5" customHeight="1" x14ac:dyDescent="0.4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</row>
    <row r="2" spans="1:39" s="13" customFormat="1" ht="23" customHeight="1" x14ac:dyDescent="0.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 spans="1:39" ht="23.5" customHeight="1" x14ac:dyDescent="0.3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20" t="s">
        <v>3</v>
      </c>
      <c r="Q3" s="21"/>
      <c r="R3" s="2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4" x14ac:dyDescent="0.3">
      <c r="A4" s="22" t="s">
        <v>4</v>
      </c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 t="s">
        <v>5</v>
      </c>
      <c r="Q4" s="21"/>
      <c r="R4" s="2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4.5" x14ac:dyDescent="0.3">
      <c r="A5" s="26" t="s">
        <v>6</v>
      </c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7"/>
      <c r="Q5" s="21"/>
      <c r="R5" s="21"/>
      <c r="S5" s="1"/>
      <c r="T5" s="1"/>
      <c r="U5" s="1"/>
      <c r="V5" s="1"/>
      <c r="W5" s="1" t="s">
        <v>7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4" x14ac:dyDescent="0.3">
      <c r="A6" s="28" t="s">
        <v>8</v>
      </c>
      <c r="B6" s="24" t="e">
        <f>#REF!+#REF!+#REF!+#REF!</f>
        <v>#REF!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9">
        <v>1305</v>
      </c>
      <c r="Q6" s="21"/>
      <c r="R6" s="21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5" customHeight="1" x14ac:dyDescent="0.3">
      <c r="A7" s="28" t="s">
        <v>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7" t="s">
        <v>10</v>
      </c>
      <c r="Q7" s="21"/>
      <c r="R7" s="21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4" x14ac:dyDescent="0.3">
      <c r="A8" s="28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7"/>
      <c r="Q8" s="21"/>
      <c r="R8" s="21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4.5" x14ac:dyDescent="0.3">
      <c r="A9" s="30" t="s">
        <v>11</v>
      </c>
      <c r="B9" s="24"/>
      <c r="C9" s="24"/>
      <c r="D9" s="24"/>
      <c r="E9" s="24"/>
      <c r="F9" s="24"/>
      <c r="G9" s="24" t="e">
        <f>#REF!/2</f>
        <v>#REF!</v>
      </c>
      <c r="H9" s="24" t="e">
        <f t="shared" ref="H9:I9" si="0">#REF!/1.8</f>
        <v>#REF!</v>
      </c>
      <c r="I9" s="24" t="e">
        <f t="shared" si="0"/>
        <v>#REF!</v>
      </c>
      <c r="J9" s="24" t="e">
        <f>G9+H9+I9</f>
        <v>#REF!</v>
      </c>
      <c r="K9" s="24"/>
      <c r="L9" s="24"/>
      <c r="M9" s="24"/>
      <c r="N9" s="24"/>
      <c r="O9" s="24"/>
      <c r="P9" s="25" t="s">
        <v>5</v>
      </c>
      <c r="Q9" s="21"/>
      <c r="R9" s="21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4.25" customHeight="1" x14ac:dyDescent="0.3">
      <c r="A10" s="28" t="s">
        <v>12</v>
      </c>
      <c r="B10" s="24"/>
      <c r="C10" s="24"/>
      <c r="D10" s="24"/>
      <c r="E10" s="24"/>
      <c r="F10" s="24"/>
      <c r="G10" s="24"/>
      <c r="H10" s="24"/>
      <c r="I10" s="24" t="s">
        <v>13</v>
      </c>
      <c r="J10" s="24" t="e">
        <f>J9/B6*100</f>
        <v>#REF!</v>
      </c>
      <c r="K10" s="24"/>
      <c r="L10" s="24"/>
      <c r="M10" s="24"/>
      <c r="N10" s="24"/>
      <c r="O10" s="24"/>
      <c r="P10" s="27">
        <v>2</v>
      </c>
      <c r="Q10" s="21"/>
      <c r="R10" s="21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4" x14ac:dyDescent="0.3">
      <c r="A11" s="28" t="s">
        <v>14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7">
        <v>15</v>
      </c>
      <c r="Q11" s="21"/>
      <c r="R11" s="2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4" x14ac:dyDescent="0.3">
      <c r="A12" s="28" t="s">
        <v>15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7">
        <v>77</v>
      </c>
      <c r="Q12" s="21"/>
      <c r="R12" s="21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4" x14ac:dyDescent="0.3">
      <c r="A13" s="28" t="s">
        <v>16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7">
        <v>316</v>
      </c>
      <c r="Q13" s="21"/>
      <c r="R13" s="21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4" x14ac:dyDescent="0.3">
      <c r="A14" s="31" t="s">
        <v>17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7">
        <v>79</v>
      </c>
      <c r="Q14" s="21"/>
      <c r="R14" s="21"/>
      <c r="S14" s="2"/>
      <c r="T14" s="2"/>
      <c r="U14" s="2"/>
      <c r="V14" s="2" t="s">
        <v>7</v>
      </c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4" x14ac:dyDescent="0.3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7"/>
      <c r="Q15" s="21"/>
      <c r="R15" s="21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7" x14ac:dyDescent="0.25">
      <c r="A16" s="32" t="s">
        <v>18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4" t="s">
        <v>155</v>
      </c>
      <c r="Q16" s="34" t="s">
        <v>156</v>
      </c>
      <c r="R16" s="34" t="s">
        <v>157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ht="14" x14ac:dyDescent="0.25">
      <c r="A17" s="31" t="s">
        <v>19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35">
        <v>62899</v>
      </c>
      <c r="Q17" s="35">
        <v>62978</v>
      </c>
      <c r="R17" s="35">
        <v>63038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14" x14ac:dyDescent="0.25">
      <c r="A18" s="31" t="s">
        <v>20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35">
        <v>31887</v>
      </c>
      <c r="Q18" s="35">
        <v>31828</v>
      </c>
      <c r="R18" s="35">
        <v>31759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4" x14ac:dyDescent="0.25">
      <c r="A19" s="31" t="s">
        <v>21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35">
        <v>31012</v>
      </c>
      <c r="Q19" s="35">
        <v>31150</v>
      </c>
      <c r="R19" s="35">
        <v>31280</v>
      </c>
      <c r="S19" s="1"/>
      <c r="T19" s="1" t="s">
        <v>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4" x14ac:dyDescent="0.25">
      <c r="A20" s="31" t="s">
        <v>22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35">
        <v>48</v>
      </c>
      <c r="Q20" s="35">
        <v>48</v>
      </c>
      <c r="R20" s="35">
        <v>48</v>
      </c>
      <c r="S20" s="1"/>
      <c r="T20" s="1"/>
      <c r="U20" s="1" t="s">
        <v>7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.75" customHeight="1" x14ac:dyDescent="0.3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7"/>
      <c r="Q21" s="21"/>
      <c r="R21" s="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" customHeight="1" x14ac:dyDescent="0.3">
      <c r="A22" s="22" t="s">
        <v>23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0" t="s">
        <v>24</v>
      </c>
      <c r="Q22" s="21"/>
      <c r="R22" s="2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.75" customHeight="1" x14ac:dyDescent="0.3">
      <c r="A23" s="31" t="s">
        <v>25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7">
        <v>12.3</v>
      </c>
      <c r="Q23" s="21"/>
      <c r="R23" s="2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5.75" customHeight="1" x14ac:dyDescent="0.3">
      <c r="A24" s="31" t="s">
        <v>26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7">
        <v>3.5000000000000003E-2</v>
      </c>
      <c r="Q24" s="21"/>
      <c r="R24" s="2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.75" customHeight="1" x14ac:dyDescent="0.3">
      <c r="A25" s="31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7"/>
      <c r="Q25" s="21"/>
      <c r="R25" s="2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5.75" customHeight="1" x14ac:dyDescent="0.3">
      <c r="A26" s="36" t="s">
        <v>27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7"/>
      <c r="Q26" s="21"/>
      <c r="R26" s="2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.75" customHeight="1" x14ac:dyDescent="0.25">
      <c r="A27" s="37" t="s">
        <v>28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38">
        <v>2020</v>
      </c>
      <c r="Q27" s="38">
        <v>2021</v>
      </c>
      <c r="R27" s="38">
        <v>2022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.75" customHeight="1" x14ac:dyDescent="0.25">
      <c r="A28" s="24" t="s">
        <v>29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35">
        <v>2</v>
      </c>
      <c r="Q28" s="35">
        <v>2</v>
      </c>
      <c r="R28" s="35">
        <v>2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.75" customHeight="1" x14ac:dyDescent="0.25">
      <c r="A29" s="24" t="s">
        <v>30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5">
        <v>4</v>
      </c>
      <c r="Q29" s="35">
        <v>4</v>
      </c>
      <c r="R29" s="35">
        <v>5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.75" customHeight="1" x14ac:dyDescent="0.25">
      <c r="A30" s="24" t="s">
        <v>31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35"/>
      <c r="Q30" s="35"/>
      <c r="R30" s="35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.75" customHeight="1" x14ac:dyDescent="0.25">
      <c r="A31" s="31" t="s">
        <v>32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35">
        <v>2</v>
      </c>
      <c r="Q31" s="35">
        <v>2</v>
      </c>
      <c r="R31" s="35">
        <v>2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.75" customHeight="1" x14ac:dyDescent="0.25">
      <c r="A32" s="31" t="s">
        <v>33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35">
        <v>12</v>
      </c>
      <c r="Q32" s="35">
        <v>12</v>
      </c>
      <c r="R32" s="35">
        <v>12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.75" customHeight="1" x14ac:dyDescent="0.25">
      <c r="A33" s="24" t="s">
        <v>34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35"/>
      <c r="Q33" s="35"/>
      <c r="R33" s="35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customHeight="1" x14ac:dyDescent="0.25">
      <c r="A34" s="31" t="s">
        <v>35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5">
        <v>45</v>
      </c>
      <c r="Q34" s="35">
        <v>47</v>
      </c>
      <c r="R34" s="35">
        <v>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customHeight="1" x14ac:dyDescent="0.25">
      <c r="A35" s="31" t="s">
        <v>36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35">
        <v>6</v>
      </c>
      <c r="Q35" s="35">
        <v>4</v>
      </c>
      <c r="R35" s="35">
        <v>4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.75" customHeight="1" x14ac:dyDescent="0.25">
      <c r="A36" s="31" t="s">
        <v>37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35">
        <v>7</v>
      </c>
      <c r="Q36" s="35">
        <v>9</v>
      </c>
      <c r="R36" s="35">
        <v>9</v>
      </c>
      <c r="S36" s="1"/>
      <c r="T36" s="1"/>
      <c r="U36" s="1"/>
      <c r="V36" s="1"/>
      <c r="W36" s="1"/>
      <c r="X36" s="1" t="s">
        <v>7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.75" customHeight="1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9"/>
      <c r="Q37" s="39"/>
      <c r="R37" s="35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.75" customHeight="1" x14ac:dyDescent="0.25">
      <c r="A38" s="37" t="s">
        <v>38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8">
        <v>2020</v>
      </c>
      <c r="Q38" s="38">
        <v>2021</v>
      </c>
      <c r="R38" s="38">
        <v>2022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5.75" customHeight="1" x14ac:dyDescent="0.25">
      <c r="A39" s="31" t="s">
        <v>39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5">
        <v>13</v>
      </c>
      <c r="Q39" s="35">
        <v>14</v>
      </c>
      <c r="R39" s="35">
        <v>14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5.75" customHeight="1" x14ac:dyDescent="0.25">
      <c r="A40" s="31" t="s">
        <v>40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35">
        <v>2</v>
      </c>
      <c r="Q40" s="35">
        <v>1</v>
      </c>
      <c r="R40" s="35">
        <v>1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5.75" customHeight="1" x14ac:dyDescent="0.25">
      <c r="A41" s="31" t="s">
        <v>41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35">
        <v>4</v>
      </c>
      <c r="Q41" s="35">
        <v>4</v>
      </c>
      <c r="R41" s="35">
        <v>5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5.75" customHeight="1" x14ac:dyDescent="0.25">
      <c r="A42" s="31" t="s">
        <v>42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35">
        <v>63</v>
      </c>
      <c r="Q42" s="35">
        <v>74</v>
      </c>
      <c r="R42" s="35">
        <v>74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5.75" customHeight="1" x14ac:dyDescent="0.25">
      <c r="A43" s="31" t="s">
        <v>43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35">
        <v>62</v>
      </c>
      <c r="Q43" s="35">
        <v>61</v>
      </c>
      <c r="R43" s="35">
        <v>71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5.75" customHeight="1" x14ac:dyDescent="0.25">
      <c r="A44" s="31" t="s">
        <v>7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39"/>
      <c r="Q44" s="39"/>
      <c r="R44" s="35"/>
      <c r="S44" s="1"/>
      <c r="T44" s="1"/>
      <c r="U44" s="1"/>
      <c r="V44" s="4" t="s">
        <v>7</v>
      </c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5.75" customHeight="1" x14ac:dyDescent="0.25">
      <c r="A45" s="40" t="s">
        <v>44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38">
        <v>2020</v>
      </c>
      <c r="Q45" s="38">
        <v>2021</v>
      </c>
      <c r="R45" s="38">
        <v>2022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5.75" customHeight="1" x14ac:dyDescent="0.25">
      <c r="A46" s="24" t="s">
        <v>45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41">
        <f>11/707*100</f>
        <v>1.5558698727015559</v>
      </c>
      <c r="Q46" s="41">
        <v>1.4</v>
      </c>
      <c r="R46" s="41">
        <v>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5.75" customHeight="1" x14ac:dyDescent="0.25">
      <c r="A47" s="24" t="s">
        <v>46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41">
        <v>11.49</v>
      </c>
      <c r="Q47" s="41">
        <v>13.6</v>
      </c>
      <c r="R47" s="41">
        <v>11.3</v>
      </c>
      <c r="S47" s="1"/>
      <c r="T47" s="1"/>
      <c r="U47" s="1"/>
      <c r="V47" s="1"/>
      <c r="W47" s="1"/>
      <c r="X47" s="1" t="s">
        <v>7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5.75" customHeight="1" x14ac:dyDescent="0.25">
      <c r="A48" s="24" t="s">
        <v>47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41">
        <v>4.37</v>
      </c>
      <c r="Q48" s="41">
        <v>0.41</v>
      </c>
      <c r="R48" s="41">
        <v>5.05</v>
      </c>
      <c r="S48" s="1"/>
      <c r="T48" s="1"/>
      <c r="U48" s="1"/>
      <c r="V48" s="1" t="s">
        <v>7</v>
      </c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5.75" customHeight="1" x14ac:dyDescent="0.25">
      <c r="A49" s="24" t="s">
        <v>48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42">
        <v>0.02</v>
      </c>
      <c r="Q49" s="42">
        <v>0.01</v>
      </c>
      <c r="R49" s="43" t="s">
        <v>49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5.75" customHeight="1" x14ac:dyDescent="0.25">
      <c r="A50" s="31" t="s">
        <v>50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41">
        <f>13/80</f>
        <v>0.16250000000000001</v>
      </c>
      <c r="Q50" s="41">
        <v>0.2</v>
      </c>
      <c r="R50" s="41">
        <v>5.7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5.75" customHeight="1" x14ac:dyDescent="0.25">
      <c r="A51" s="28" t="s">
        <v>51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1">
        <v>84.86</v>
      </c>
      <c r="Q51" s="41">
        <v>87</v>
      </c>
      <c r="R51" s="41">
        <v>83.56</v>
      </c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15.75" customHeight="1" x14ac:dyDescent="0.25">
      <c r="A52" s="24" t="s">
        <v>52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41">
        <v>98.7</v>
      </c>
      <c r="Q52" s="41">
        <v>99.88</v>
      </c>
      <c r="R52" s="41">
        <v>99.71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5.75" customHeight="1" x14ac:dyDescent="0.25">
      <c r="A53" s="31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39"/>
      <c r="Q53" s="39"/>
      <c r="R53" s="35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ht="15.75" customHeight="1" x14ac:dyDescent="0.25">
      <c r="A54" s="37" t="s">
        <v>53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8">
        <v>2020</v>
      </c>
      <c r="Q54" s="38">
        <v>2021</v>
      </c>
      <c r="R54" s="38">
        <v>2022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ht="15.75" customHeight="1" x14ac:dyDescent="0.25">
      <c r="A55" s="24" t="s">
        <v>54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41">
        <v>98.9</v>
      </c>
      <c r="Q55" s="41">
        <v>97.68</v>
      </c>
      <c r="R55" s="41">
        <v>95.67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ht="26" customHeight="1" x14ac:dyDescent="0.25">
      <c r="A56" s="24" t="s">
        <v>55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41">
        <v>98.9</v>
      </c>
      <c r="Q56" s="41">
        <v>97</v>
      </c>
      <c r="R56" s="41">
        <v>95.67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ht="25.5" customHeight="1" x14ac:dyDescent="0.25">
      <c r="A57" s="24" t="s">
        <v>56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41">
        <v>95</v>
      </c>
      <c r="Q57" s="41">
        <v>99.85</v>
      </c>
      <c r="R57" s="41">
        <v>98.94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ht="15.75" customHeight="1" x14ac:dyDescent="0.3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7"/>
      <c r="Q58" s="21"/>
      <c r="R58" s="2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ht="15.75" customHeight="1" x14ac:dyDescent="0.3">
      <c r="A59" s="22" t="s">
        <v>57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7"/>
      <c r="Q59" s="21"/>
      <c r="R59" s="2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ht="26" customHeight="1" x14ac:dyDescent="0.25">
      <c r="A60" s="26" t="s">
        <v>58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8">
        <v>2020</v>
      </c>
      <c r="Q60" s="38">
        <v>2021</v>
      </c>
      <c r="R60" s="38">
        <v>2022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ht="15.75" customHeight="1" x14ac:dyDescent="0.25">
      <c r="A61" s="31" t="s">
        <v>59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5">
        <v>1</v>
      </c>
      <c r="Q61" s="35">
        <v>1</v>
      </c>
      <c r="R61" s="35">
        <v>1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ht="15.75" customHeight="1" x14ac:dyDescent="0.25">
      <c r="A62" s="31" t="s">
        <v>60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5">
        <v>3</v>
      </c>
      <c r="Q62" s="35">
        <v>3</v>
      </c>
      <c r="R62" s="35">
        <v>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ht="15.75" customHeight="1" x14ac:dyDescent="0.25">
      <c r="A63" s="31" t="s">
        <v>61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5">
        <v>3</v>
      </c>
      <c r="Q63" s="35">
        <v>3</v>
      </c>
      <c r="R63" s="35">
        <v>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ht="15.75" customHeight="1" x14ac:dyDescent="0.25">
      <c r="A64" s="31" t="s">
        <v>62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35">
        <v>1</v>
      </c>
      <c r="Q64" s="35">
        <v>1</v>
      </c>
      <c r="R64" s="35">
        <v>1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ht="15.75" customHeight="1" x14ac:dyDescent="0.25">
      <c r="A65" s="31" t="s">
        <v>63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35">
        <v>7</v>
      </c>
      <c r="Q65" s="35">
        <v>7</v>
      </c>
      <c r="R65" s="35">
        <v>7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ht="15.75" customHeight="1" x14ac:dyDescent="0.25">
      <c r="A66" s="31" t="s">
        <v>64</v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35">
        <v>20</v>
      </c>
      <c r="Q66" s="35">
        <v>20</v>
      </c>
      <c r="R66" s="35">
        <v>21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ht="15" customHeight="1" x14ac:dyDescent="0.25">
      <c r="A67" s="31" t="s">
        <v>65</v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35">
        <v>14</v>
      </c>
      <c r="Q67" s="35">
        <v>12</v>
      </c>
      <c r="R67" s="35">
        <v>9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ht="15.75" customHeight="1" x14ac:dyDescent="0.25">
      <c r="A68" s="31" t="s">
        <v>66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5">
        <v>61</v>
      </c>
      <c r="Q68" s="35">
        <v>84</v>
      </c>
      <c r="R68" s="35">
        <v>64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ht="15.75" customHeight="1" x14ac:dyDescent="0.25">
      <c r="A69" s="31" t="s">
        <v>67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35">
        <v>22</v>
      </c>
      <c r="Q69" s="35">
        <v>25</v>
      </c>
      <c r="R69" s="35">
        <v>34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ht="15.75" customHeight="1" x14ac:dyDescent="0.25">
      <c r="A70" s="24" t="s">
        <v>158</v>
      </c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19" t="s">
        <v>68</v>
      </c>
      <c r="Q70" s="19" t="s">
        <v>68</v>
      </c>
      <c r="R70" s="19" t="s">
        <v>68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ht="15.75" customHeight="1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39"/>
      <c r="Q71" s="39"/>
      <c r="R71" s="35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ht="25.5" customHeight="1" x14ac:dyDescent="0.25">
      <c r="A72" s="37" t="s">
        <v>69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38">
        <v>2020</v>
      </c>
      <c r="Q72" s="38">
        <v>2021</v>
      </c>
      <c r="R72" s="38">
        <v>2022</v>
      </c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.75" customHeight="1" x14ac:dyDescent="0.25">
      <c r="A73" s="24" t="s">
        <v>70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35">
        <v>14206</v>
      </c>
      <c r="Q73" s="35">
        <v>13862</v>
      </c>
      <c r="R73" s="35">
        <v>13815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ht="15.75" customHeight="1" x14ac:dyDescent="0.25">
      <c r="A74" s="31" t="s">
        <v>71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35">
        <v>7348</v>
      </c>
      <c r="Q74" s="35">
        <v>6979</v>
      </c>
      <c r="R74" s="35">
        <v>6971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ht="15.75" customHeight="1" x14ac:dyDescent="0.25">
      <c r="A75" s="31" t="s">
        <v>21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35">
        <v>6858</v>
      </c>
      <c r="Q75" s="35">
        <v>6882</v>
      </c>
      <c r="R75" s="35">
        <v>6845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ht="15.75" customHeight="1" x14ac:dyDescent="0.25">
      <c r="A76" s="24" t="s">
        <v>72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35">
        <v>776</v>
      </c>
      <c r="Q76" s="35">
        <v>719</v>
      </c>
      <c r="R76" s="35">
        <v>826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15.75" customHeight="1" x14ac:dyDescent="0.25">
      <c r="A77" s="31" t="s">
        <v>71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35">
        <v>404</v>
      </c>
      <c r="Q77" s="35">
        <v>406</v>
      </c>
      <c r="R77" s="35">
        <v>449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15.75" customHeight="1" x14ac:dyDescent="0.25">
      <c r="A78" s="31" t="s">
        <v>21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35">
        <v>372</v>
      </c>
      <c r="Q78" s="35">
        <v>317</v>
      </c>
      <c r="R78" s="35">
        <v>377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ht="15.75" customHeight="1" x14ac:dyDescent="0.25">
      <c r="A79" s="31" t="s">
        <v>73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41">
        <v>18</v>
      </c>
      <c r="Q79" s="41">
        <v>19</v>
      </c>
      <c r="R79" s="41">
        <v>17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ht="15.75" customHeight="1" x14ac:dyDescent="0.25">
      <c r="A80" s="31" t="s">
        <v>74</v>
      </c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35">
        <v>62</v>
      </c>
      <c r="Q80" s="35">
        <v>78</v>
      </c>
      <c r="R80" s="35">
        <v>63</v>
      </c>
      <c r="S80" s="1"/>
      <c r="T80" s="1"/>
      <c r="U80" s="1" t="s">
        <v>7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ht="15.75" customHeight="1" x14ac:dyDescent="0.25">
      <c r="A81" s="31" t="s">
        <v>71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35">
        <v>25</v>
      </c>
      <c r="Q81" s="35">
        <v>30</v>
      </c>
      <c r="R81" s="35">
        <v>17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ht="15.75" customHeight="1" x14ac:dyDescent="0.25">
      <c r="A82" s="31" t="s">
        <v>21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35">
        <v>37</v>
      </c>
      <c r="Q82" s="35">
        <v>48</v>
      </c>
      <c r="R82" s="35">
        <v>46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ht="15.75" customHeight="1" x14ac:dyDescent="0.25">
      <c r="A83" s="31" t="s">
        <v>75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35">
        <v>869</v>
      </c>
      <c r="Q83" s="35">
        <v>1081</v>
      </c>
      <c r="R83" s="35">
        <v>710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ht="15.75" customHeight="1" x14ac:dyDescent="0.25">
      <c r="A84" s="31" t="s">
        <v>71</v>
      </c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35">
        <v>332</v>
      </c>
      <c r="Q84" s="35">
        <v>317</v>
      </c>
      <c r="R84" s="35">
        <v>160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ht="15.75" customHeight="1" x14ac:dyDescent="0.25">
      <c r="A85" s="31" t="s">
        <v>21</v>
      </c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35">
        <v>537</v>
      </c>
      <c r="Q85" s="35">
        <v>710</v>
      </c>
      <c r="R85" s="35">
        <v>550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ht="15.75" customHeight="1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39"/>
      <c r="Q86" s="39"/>
      <c r="R86" s="35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ht="15.75" customHeight="1" x14ac:dyDescent="0.25">
      <c r="A87" s="22" t="s">
        <v>76</v>
      </c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39"/>
      <c r="Q87" s="39"/>
      <c r="R87" s="35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ht="15.75" customHeight="1" x14ac:dyDescent="0.25">
      <c r="A88" s="37" t="s">
        <v>77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38">
        <v>2020</v>
      </c>
      <c r="Q88" s="38">
        <v>2021</v>
      </c>
      <c r="R88" s="38">
        <v>2022</v>
      </c>
      <c r="S88" s="1"/>
      <c r="T88" s="1"/>
      <c r="U88" s="1"/>
      <c r="V88" s="1"/>
      <c r="W88" s="1" t="s">
        <v>7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ht="15.75" customHeight="1" x14ac:dyDescent="0.25">
      <c r="A89" s="31" t="s">
        <v>78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42">
        <v>20448.489239999999</v>
      </c>
      <c r="Q89" s="42">
        <v>20448.489239999999</v>
      </c>
      <c r="R89" s="42">
        <v>20448.489239999999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ht="15.75" customHeight="1" x14ac:dyDescent="0.25">
      <c r="A90" s="31" t="s">
        <v>79</v>
      </c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42">
        <v>36477.646991000001</v>
      </c>
      <c r="Q90" s="42">
        <v>36477.646991000001</v>
      </c>
      <c r="R90" s="42">
        <v>36477.646991000001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ht="15.75" customHeight="1" x14ac:dyDescent="0.25">
      <c r="A91" s="31" t="s">
        <v>80</v>
      </c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42">
        <v>25123.204000000002</v>
      </c>
      <c r="Q91" s="42">
        <v>25123.204000000002</v>
      </c>
      <c r="R91" s="42">
        <v>25123.204000000002</v>
      </c>
      <c r="S91" s="1" t="s">
        <v>7</v>
      </c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ht="15.75" customHeight="1" x14ac:dyDescent="0.25">
      <c r="A92" s="31" t="s">
        <v>81</v>
      </c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42">
        <v>206.76</v>
      </c>
      <c r="Q92" s="42">
        <v>206.76</v>
      </c>
      <c r="R92" s="42">
        <v>206.76</v>
      </c>
      <c r="S92" s="1"/>
      <c r="T92" s="1"/>
      <c r="U92" s="7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ht="15.75" customHeight="1" x14ac:dyDescent="0.25">
      <c r="A93" s="31" t="s">
        <v>82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42">
        <v>162.56</v>
      </c>
      <c r="Q93" s="42">
        <v>162.56</v>
      </c>
      <c r="R93" s="42">
        <v>162.56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ht="15.75" customHeight="1" x14ac:dyDescent="0.25">
      <c r="A94" s="31" t="s">
        <v>83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42">
        <v>44.2</v>
      </c>
      <c r="Q94" s="42">
        <v>44.2</v>
      </c>
      <c r="R94" s="42">
        <v>44.2</v>
      </c>
      <c r="S94" s="1"/>
      <c r="T94" s="8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ht="15.75" customHeight="1" x14ac:dyDescent="0.25">
      <c r="A95" s="31" t="s">
        <v>84</v>
      </c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19" t="s">
        <v>68</v>
      </c>
      <c r="Q95" s="19" t="s">
        <v>68</v>
      </c>
      <c r="R95" s="19" t="s">
        <v>68</v>
      </c>
      <c r="S95" s="1"/>
      <c r="T95" s="1"/>
      <c r="U95" s="7" t="s">
        <v>7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ht="15.75" customHeight="1" x14ac:dyDescent="0.25">
      <c r="A96" s="31" t="s">
        <v>85</v>
      </c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19" t="s">
        <v>68</v>
      </c>
      <c r="Q96" s="19" t="s">
        <v>68</v>
      </c>
      <c r="R96" s="19" t="s">
        <v>68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ht="15.75" customHeight="1" x14ac:dyDescent="0.25">
      <c r="A97" s="31" t="s">
        <v>86</v>
      </c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35">
        <v>28</v>
      </c>
      <c r="Q97" s="35">
        <v>28</v>
      </c>
      <c r="R97" s="35">
        <v>28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ht="15.75" customHeight="1" x14ac:dyDescent="0.25">
      <c r="A98" s="31" t="s">
        <v>87</v>
      </c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35">
        <v>64</v>
      </c>
      <c r="Q98" s="35">
        <v>64</v>
      </c>
      <c r="R98" s="35">
        <v>64</v>
      </c>
      <c r="S98" s="1"/>
      <c r="T98" s="1"/>
      <c r="U98" s="1" t="s">
        <v>7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ht="15.75" customHeight="1" x14ac:dyDescent="0.25">
      <c r="A99" s="31" t="s">
        <v>88</v>
      </c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35">
        <v>13</v>
      </c>
      <c r="Q99" s="35">
        <v>13</v>
      </c>
      <c r="R99" s="35">
        <v>7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ht="15.7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35"/>
      <c r="Q100" s="35"/>
      <c r="R100" s="35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ht="15.75" customHeight="1" x14ac:dyDescent="0.25">
      <c r="A101" s="37" t="s">
        <v>89</v>
      </c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38">
        <v>2020</v>
      </c>
      <c r="Q101" s="38">
        <v>2021</v>
      </c>
      <c r="R101" s="38">
        <v>2022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ht="15.75" customHeight="1" x14ac:dyDescent="0.25">
      <c r="A102" s="24" t="s">
        <v>90</v>
      </c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35">
        <v>15</v>
      </c>
      <c r="Q102" s="35">
        <v>15</v>
      </c>
      <c r="R102" s="35">
        <v>15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ht="15.75" customHeight="1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39"/>
      <c r="Q103" s="39"/>
      <c r="R103" s="35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ht="15.75" customHeight="1" x14ac:dyDescent="0.25">
      <c r="A104" s="37" t="s">
        <v>91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38">
        <v>2020</v>
      </c>
      <c r="Q104" s="38">
        <v>2021</v>
      </c>
      <c r="R104" s="38">
        <v>2022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ht="15.75" customHeight="1" x14ac:dyDescent="0.25">
      <c r="A105" s="24" t="s">
        <v>92</v>
      </c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35">
        <v>1</v>
      </c>
      <c r="Q105" s="35">
        <v>1</v>
      </c>
      <c r="R105" s="35">
        <v>1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ht="15.75" customHeight="1" x14ac:dyDescent="0.25">
      <c r="A106" s="24" t="s">
        <v>93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35">
        <v>1</v>
      </c>
      <c r="Q106" s="35">
        <v>1</v>
      </c>
      <c r="R106" s="35">
        <v>1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ht="15.75" customHeight="1" x14ac:dyDescent="0.25">
      <c r="A107" s="24" t="s">
        <v>94</v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35">
        <v>27</v>
      </c>
      <c r="Q107" s="35">
        <v>80</v>
      </c>
      <c r="R107" s="35">
        <v>65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ht="15.75" customHeight="1" x14ac:dyDescent="0.25">
      <c r="A108" s="31" t="s">
        <v>95</v>
      </c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35">
        <v>158</v>
      </c>
      <c r="Q108" s="35">
        <v>168</v>
      </c>
      <c r="R108" s="35">
        <v>274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ht="15.75" customHeight="1" x14ac:dyDescent="0.25">
      <c r="A109" s="31" t="s">
        <v>96</v>
      </c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35">
        <v>8</v>
      </c>
      <c r="Q109" s="35">
        <v>6</v>
      </c>
      <c r="R109" s="35">
        <v>8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ht="15.75" customHeight="1" x14ac:dyDescent="0.25">
      <c r="A110" s="31" t="s">
        <v>97</v>
      </c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35">
        <v>85</v>
      </c>
      <c r="Q110" s="35">
        <v>127</v>
      </c>
      <c r="R110" s="35">
        <v>190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ht="15.75" customHeight="1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39"/>
      <c r="Q111" s="39"/>
      <c r="R111" s="35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ht="15.75" customHeight="1" x14ac:dyDescent="0.25">
      <c r="A112" s="37" t="s">
        <v>98</v>
      </c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38">
        <v>2020</v>
      </c>
      <c r="Q112" s="38">
        <v>2021</v>
      </c>
      <c r="R112" s="38">
        <v>2022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ht="15.75" customHeight="1" x14ac:dyDescent="0.25">
      <c r="A113" s="24" t="s">
        <v>99</v>
      </c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35">
        <v>1</v>
      </c>
      <c r="Q113" s="35">
        <v>1</v>
      </c>
      <c r="R113" s="35">
        <v>1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ht="15.75" customHeight="1" x14ac:dyDescent="0.25">
      <c r="A114" s="31" t="s">
        <v>100</v>
      </c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35">
        <v>4</v>
      </c>
      <c r="Q114" s="35">
        <v>4</v>
      </c>
      <c r="R114" s="35">
        <v>4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ht="15.75" customHeight="1" x14ac:dyDescent="0.25">
      <c r="A115" s="24" t="s">
        <v>101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35">
        <v>5</v>
      </c>
      <c r="Q115" s="35">
        <v>5</v>
      </c>
      <c r="R115" s="35">
        <v>7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ht="15.75" customHeight="1" x14ac:dyDescent="0.25">
      <c r="A116" s="31" t="s">
        <v>102</v>
      </c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41">
        <v>16941</v>
      </c>
      <c r="Q116" s="41">
        <v>16941</v>
      </c>
      <c r="R116" s="41">
        <v>16901.963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ht="15.75" customHeight="1" x14ac:dyDescent="0.25">
      <c r="A117" s="31" t="s">
        <v>103</v>
      </c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35">
        <v>2</v>
      </c>
      <c r="Q117" s="35">
        <v>2</v>
      </c>
      <c r="R117" s="35">
        <v>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ht="15.75" customHeight="1" x14ac:dyDescent="0.25">
      <c r="A118" s="24" t="s">
        <v>104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35">
        <v>60</v>
      </c>
      <c r="Q118" s="35">
        <v>60</v>
      </c>
      <c r="R118" s="35">
        <v>60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ht="15.75" customHeight="1" x14ac:dyDescent="0.25">
      <c r="A119" s="31" t="s">
        <v>105</v>
      </c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43" t="s">
        <v>106</v>
      </c>
      <c r="Q119" s="43" t="s">
        <v>106</v>
      </c>
      <c r="R119" s="43" t="s">
        <v>106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ht="15.75" customHeight="1" x14ac:dyDescent="0.25">
      <c r="A120" s="24" t="s">
        <v>7</v>
      </c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39"/>
      <c r="Q120" s="39"/>
      <c r="R120" s="35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ht="15.75" customHeight="1" x14ac:dyDescent="0.25">
      <c r="A121" s="22" t="s">
        <v>107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34">
        <v>2020</v>
      </c>
      <c r="Q121" s="34">
        <v>2021</v>
      </c>
      <c r="R121" s="34">
        <v>2022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ht="15.75" customHeight="1" x14ac:dyDescent="0.25">
      <c r="A122" s="31" t="s">
        <v>108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35">
        <v>34440</v>
      </c>
      <c r="Q122" s="35">
        <v>32240</v>
      </c>
      <c r="R122" s="35">
        <v>23793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ht="15.75" customHeight="1" x14ac:dyDescent="0.25">
      <c r="A123" s="31" t="s">
        <v>109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35">
        <v>18091</v>
      </c>
      <c r="Q123" s="35">
        <v>17848</v>
      </c>
      <c r="R123" s="35">
        <v>15716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ht="15.75" customHeight="1" x14ac:dyDescent="0.25">
      <c r="A124" s="31" t="s">
        <v>110</v>
      </c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35">
        <v>16349</v>
      </c>
      <c r="Q124" s="35">
        <v>14392</v>
      </c>
      <c r="R124" s="35">
        <v>8077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ht="15.75" customHeight="1" x14ac:dyDescent="0.25">
      <c r="A125" s="31" t="s">
        <v>111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35">
        <v>575</v>
      </c>
      <c r="Q125" s="35">
        <v>1313</v>
      </c>
      <c r="R125" s="35">
        <v>1071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ht="15.75" customHeight="1" x14ac:dyDescent="0.25">
      <c r="A126" s="31" t="s">
        <v>112</v>
      </c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41">
        <v>71.989999999999995</v>
      </c>
      <c r="Q126" s="41">
        <v>73</v>
      </c>
      <c r="R126" s="41">
        <v>56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ht="15.75" customHeight="1" x14ac:dyDescent="0.25">
      <c r="A127" s="31" t="s">
        <v>113</v>
      </c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41"/>
      <c r="Q127" s="41"/>
      <c r="R127" s="41">
        <v>95.7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ht="15.75" customHeight="1" x14ac:dyDescent="0.25">
      <c r="A128" s="31" t="s">
        <v>114</v>
      </c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41">
        <v>1.6</v>
      </c>
      <c r="Q128" s="41">
        <v>3.9</v>
      </c>
      <c r="R128" s="41">
        <v>4.3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ht="15.75" customHeight="1" x14ac:dyDescent="0.25">
      <c r="A129" s="31" t="s">
        <v>115</v>
      </c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41">
        <v>75.599999999999994</v>
      </c>
      <c r="Q129" s="41">
        <v>73.599999999999994</v>
      </c>
      <c r="R129" s="35">
        <v>59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ht="15.75" customHeight="1" x14ac:dyDescent="0.25">
      <c r="A130" s="31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39"/>
      <c r="Q130" s="39"/>
      <c r="R130" s="35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ht="15.75" customHeight="1" x14ac:dyDescent="0.25">
      <c r="A131" s="22" t="s">
        <v>116</v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38">
        <v>2020</v>
      </c>
      <c r="Q131" s="38">
        <v>2021</v>
      </c>
      <c r="R131" s="34">
        <v>2022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 t="s">
        <v>7</v>
      </c>
    </row>
    <row r="132" spans="1:39" ht="15.75" customHeight="1" x14ac:dyDescent="0.25">
      <c r="A132" s="24" t="s">
        <v>117</v>
      </c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39"/>
      <c r="Q132" s="39"/>
      <c r="R132" s="35"/>
      <c r="S132" s="1"/>
      <c r="T132" s="1"/>
      <c r="U132" s="1"/>
      <c r="V132" s="1"/>
      <c r="W132" s="9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ht="15.75" customHeight="1" x14ac:dyDescent="0.25">
      <c r="A133" s="31" t="s">
        <v>118</v>
      </c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41">
        <v>125.4</v>
      </c>
      <c r="Q133" s="41">
        <v>125.39</v>
      </c>
      <c r="R133" s="41">
        <v>125.39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ht="15.75" customHeight="1" x14ac:dyDescent="0.25">
      <c r="A134" s="31" t="s">
        <v>119</v>
      </c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41">
        <v>8.3000000000000007</v>
      </c>
      <c r="Q134" s="41">
        <v>8.25</v>
      </c>
      <c r="R134" s="41">
        <v>8.25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ht="15.75" customHeight="1" x14ac:dyDescent="0.25">
      <c r="A135" s="31" t="s">
        <v>120</v>
      </c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41">
        <v>132.9</v>
      </c>
      <c r="Q135" s="41">
        <v>132.9</v>
      </c>
      <c r="R135" s="41">
        <v>115.2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ht="15.75" customHeight="1" x14ac:dyDescent="0.25">
      <c r="A136" s="31" t="s">
        <v>121</v>
      </c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41">
        <v>940.3</v>
      </c>
      <c r="Q136" s="41">
        <v>940.3</v>
      </c>
      <c r="R136" s="35">
        <v>1031.47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ht="15.75" customHeight="1" x14ac:dyDescent="0.25">
      <c r="A137" s="24" t="s">
        <v>122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35">
        <v>15</v>
      </c>
      <c r="Q137" s="35">
        <v>15</v>
      </c>
      <c r="R137" s="35">
        <v>15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ht="15.75" customHeight="1" x14ac:dyDescent="0.25">
      <c r="A138" s="24" t="s">
        <v>123</v>
      </c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35">
        <v>20</v>
      </c>
      <c r="Q138" s="35">
        <v>20</v>
      </c>
      <c r="R138" s="35">
        <v>20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ht="15.75" customHeight="1" x14ac:dyDescent="0.25">
      <c r="A139" s="24" t="s">
        <v>124</v>
      </c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35">
        <v>568</v>
      </c>
      <c r="Q139" s="35">
        <v>290</v>
      </c>
      <c r="R139" s="35">
        <v>290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ht="15.75" customHeight="1" x14ac:dyDescent="0.25">
      <c r="A140" s="24" t="s">
        <v>125</v>
      </c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35">
        <v>135</v>
      </c>
      <c r="Q140" s="35">
        <v>46</v>
      </c>
      <c r="R140" s="35">
        <v>82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ht="15.75" customHeight="1" x14ac:dyDescent="0.25">
      <c r="A141" s="24" t="s">
        <v>126</v>
      </c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35">
        <v>42</v>
      </c>
      <c r="Q141" s="35">
        <v>15</v>
      </c>
      <c r="R141" s="19" t="s">
        <v>68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ht="15.75" customHeight="1" x14ac:dyDescent="0.25">
      <c r="A142" s="31" t="s">
        <v>127</v>
      </c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35">
        <v>6</v>
      </c>
      <c r="Q142" s="35">
        <v>6</v>
      </c>
      <c r="R142" s="35">
        <v>6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ht="15.75" customHeight="1" x14ac:dyDescent="0.25">
      <c r="A143" s="31" t="s">
        <v>128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35">
        <v>36</v>
      </c>
      <c r="Q143" s="35">
        <v>40</v>
      </c>
      <c r="R143" s="35">
        <v>30</v>
      </c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</row>
    <row r="144" spans="1:39" ht="15.75" customHeight="1" x14ac:dyDescent="0.25">
      <c r="A144" s="31" t="s">
        <v>129</v>
      </c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35">
        <v>3</v>
      </c>
      <c r="Q144" s="35">
        <v>5</v>
      </c>
      <c r="R144" s="35">
        <v>5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ht="15.75" customHeight="1" x14ac:dyDescent="0.25">
      <c r="A145" s="31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39"/>
      <c r="Q145" s="39"/>
      <c r="R145" s="35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ht="15.75" customHeight="1" x14ac:dyDescent="0.25">
      <c r="A146" s="22" t="s">
        <v>130</v>
      </c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38">
        <v>2020</v>
      </c>
      <c r="Q146" s="38">
        <v>2021</v>
      </c>
      <c r="R146" s="34">
        <v>2022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ht="15.75" customHeight="1" x14ac:dyDescent="0.25">
      <c r="A147" s="31" t="s">
        <v>131</v>
      </c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35">
        <v>41</v>
      </c>
      <c r="Q147" s="35">
        <v>41</v>
      </c>
      <c r="R147" s="35">
        <v>239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ht="15.75" customHeight="1" x14ac:dyDescent="0.25">
      <c r="A148" s="31" t="s">
        <v>132</v>
      </c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35">
        <v>40</v>
      </c>
      <c r="Q148" s="35">
        <v>40</v>
      </c>
      <c r="R148" s="35">
        <v>183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ht="15.75" customHeight="1" x14ac:dyDescent="0.25">
      <c r="A149" s="31" t="s">
        <v>133</v>
      </c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35">
        <v>11</v>
      </c>
      <c r="Q149" s="35">
        <v>11</v>
      </c>
      <c r="R149" s="35">
        <v>107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ht="15.75" customHeight="1" x14ac:dyDescent="0.25">
      <c r="A150" s="40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39"/>
      <c r="Q150" s="39"/>
      <c r="R150" s="35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ht="15.75" customHeight="1" x14ac:dyDescent="0.25">
      <c r="A151" s="36" t="s">
        <v>134</v>
      </c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38">
        <v>2020</v>
      </c>
      <c r="Q151" s="38">
        <v>2021</v>
      </c>
      <c r="R151" s="34">
        <v>2022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ht="15.75" customHeight="1" x14ac:dyDescent="0.25">
      <c r="A152" s="31" t="s">
        <v>135</v>
      </c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46" t="s">
        <v>68</v>
      </c>
      <c r="Q152" s="46" t="s">
        <v>68</v>
      </c>
      <c r="R152" s="46" t="s">
        <v>68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ht="15.75" customHeight="1" x14ac:dyDescent="0.25">
      <c r="A153" s="31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39"/>
      <c r="Q153" s="39"/>
      <c r="R153" s="35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</row>
    <row r="154" spans="1:39" ht="15.75" customHeight="1" x14ac:dyDescent="0.25">
      <c r="A154" s="22" t="s">
        <v>136</v>
      </c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38">
        <v>2020</v>
      </c>
      <c r="Q154" s="38">
        <v>2021</v>
      </c>
      <c r="R154" s="34">
        <v>2022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ht="15.75" customHeight="1" x14ac:dyDescent="0.25">
      <c r="A155" s="31" t="s">
        <v>137</v>
      </c>
      <c r="B155" s="23" t="s">
        <v>138</v>
      </c>
      <c r="C155" s="24">
        <v>46.8</v>
      </c>
      <c r="D155" s="24">
        <v>262.3</v>
      </c>
      <c r="E155" s="24">
        <v>46</v>
      </c>
      <c r="F155" s="24">
        <v>788.4</v>
      </c>
      <c r="G155" s="24"/>
      <c r="H155" s="24">
        <v>553.29999999999995</v>
      </c>
      <c r="I155" s="24">
        <v>51.6</v>
      </c>
      <c r="J155" s="24">
        <v>1368.5</v>
      </c>
      <c r="K155" s="24"/>
      <c r="L155" s="24"/>
      <c r="M155" s="24"/>
      <c r="N155" s="24"/>
      <c r="O155" s="24"/>
      <c r="P155" s="41">
        <v>99</v>
      </c>
      <c r="Q155" s="41">
        <v>99</v>
      </c>
      <c r="R155" s="35">
        <v>99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ht="15.75" customHeight="1" x14ac:dyDescent="0.25">
      <c r="A156" s="31" t="s">
        <v>139</v>
      </c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46" t="s">
        <v>68</v>
      </c>
      <c r="Q156" s="46" t="s">
        <v>68</v>
      </c>
      <c r="R156" s="46" t="s">
        <v>68</v>
      </c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</row>
    <row r="157" spans="1:39" ht="15.75" customHeight="1" x14ac:dyDescent="0.25">
      <c r="A157" s="31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39"/>
      <c r="Q157" s="39"/>
      <c r="R157" s="35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</row>
    <row r="158" spans="1:39" ht="15.75" customHeight="1" x14ac:dyDescent="0.25">
      <c r="A158" s="22" t="s">
        <v>140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38">
        <v>2020</v>
      </c>
      <c r="Q158" s="38">
        <v>2021</v>
      </c>
      <c r="R158" s="34">
        <v>2022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ht="15.75" customHeight="1" x14ac:dyDescent="0.25">
      <c r="A159" s="31" t="s">
        <v>141</v>
      </c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35">
        <v>11</v>
      </c>
      <c r="Q159" s="35">
        <v>11</v>
      </c>
      <c r="R159" s="35">
        <v>11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ht="15.75" customHeight="1" x14ac:dyDescent="0.25">
      <c r="A160" s="31" t="s">
        <v>142</v>
      </c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35">
        <v>37</v>
      </c>
      <c r="Q160" s="35">
        <v>37</v>
      </c>
      <c r="R160" s="35">
        <v>38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ht="15.75" customHeight="1" x14ac:dyDescent="0.25">
      <c r="A161" s="31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39"/>
      <c r="Q161" s="39"/>
      <c r="R161" s="39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ht="15.75" customHeight="1" x14ac:dyDescent="0.25">
      <c r="A162" s="47" t="s">
        <v>143</v>
      </c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34" t="s">
        <v>144</v>
      </c>
      <c r="Q162" s="34" t="s">
        <v>145</v>
      </c>
      <c r="R162" s="34" t="s">
        <v>146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ht="15.75" customHeight="1" x14ac:dyDescent="0.25">
      <c r="A163" s="24" t="s">
        <v>147</v>
      </c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48">
        <v>2237.473</v>
      </c>
      <c r="Q163" s="48">
        <v>1912.787</v>
      </c>
      <c r="R163" s="48">
        <f>SUM(R164:R165)</f>
        <v>1768.0819999999999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ht="15.75" customHeight="1" x14ac:dyDescent="0.25">
      <c r="A164" s="24" t="s">
        <v>148</v>
      </c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48">
        <v>1000.424</v>
      </c>
      <c r="Q164" s="48">
        <v>960.58299999999997</v>
      </c>
      <c r="R164" s="48">
        <v>959.48299999999995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ht="15.75" customHeight="1" x14ac:dyDescent="0.25">
      <c r="A165" s="24" t="s">
        <v>149</v>
      </c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48">
        <v>1237.049</v>
      </c>
      <c r="Q165" s="48">
        <v>952.20399999999995</v>
      </c>
      <c r="R165" s="48">
        <v>808.59900000000005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ht="15.75" customHeight="1" x14ac:dyDescent="0.25">
      <c r="A166" s="24" t="s">
        <v>150</v>
      </c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48">
        <v>1913.556</v>
      </c>
      <c r="Q166" s="48">
        <v>1636.4349999999999</v>
      </c>
      <c r="R166" s="48">
        <f>SUM(R167:R169)</f>
        <v>1711.5810000000001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ht="15.75" customHeight="1" x14ac:dyDescent="0.25">
      <c r="A167" s="24" t="s">
        <v>148</v>
      </c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48">
        <v>977.06799999999998</v>
      </c>
      <c r="Q167" s="48">
        <v>958.31</v>
      </c>
      <c r="R167" s="48">
        <v>959.07299999999998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ht="15.75" customHeight="1" x14ac:dyDescent="0.25">
      <c r="A168" s="24" t="s">
        <v>149</v>
      </c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48">
        <v>936.48800000000006</v>
      </c>
      <c r="Q168" s="48">
        <v>502.24</v>
      </c>
      <c r="R168" s="48">
        <v>616.36900000000003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ht="15.75" customHeight="1" x14ac:dyDescent="0.25">
      <c r="A169" s="24" t="s">
        <v>151</v>
      </c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39"/>
      <c r="Q169" s="48">
        <v>175.886</v>
      </c>
      <c r="R169" s="48">
        <v>136.13900000000001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ht="15.75" customHeight="1" x14ac:dyDescent="0.25">
      <c r="A170" s="17" t="s">
        <v>152</v>
      </c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49"/>
      <c r="Q170" s="49"/>
      <c r="R170" s="49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ht="15.75" customHeight="1" x14ac:dyDescent="0.35">
      <c r="A171" s="50" t="s">
        <v>159</v>
      </c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49"/>
      <c r="Q171" s="49"/>
      <c r="R171" s="49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ht="15.75" customHeight="1" x14ac:dyDescent="0.35">
      <c r="A172" s="50" t="s">
        <v>160</v>
      </c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49"/>
      <c r="Q172" s="49"/>
      <c r="R172" s="49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ht="15.75" customHeight="1" x14ac:dyDescent="0.35">
      <c r="A173" s="50" t="s">
        <v>161</v>
      </c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49"/>
      <c r="Q173" s="49"/>
      <c r="R173" s="49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ht="15.75" customHeight="1" x14ac:dyDescent="0.25">
      <c r="A174" s="17" t="s">
        <v>153</v>
      </c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49"/>
      <c r="Q174" s="49"/>
      <c r="R174" s="49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ht="15.75" customHeight="1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ht="15.75" customHeight="1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ht="15.75" customHeight="1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ht="15.75" customHeight="1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ht="15.75" customHeight="1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ht="15.75" customHeight="1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ht="15.75" customHeight="1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ht="15.75" customHeight="1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ht="15.75" customHeight="1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ht="15.75" customHeight="1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ht="15.75" customHeight="1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ht="15.75" customHeight="1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ht="15.75" customHeight="1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ht="15.75" customHeight="1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ht="15.75" customHeight="1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ht="15.75" customHeight="1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ht="15.75" customHeight="1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ht="15.75" customHeight="1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ht="15.75" customHeight="1" x14ac:dyDescent="0.25">
      <c r="A193" s="49"/>
      <c r="B193" s="52" t="s">
        <v>154</v>
      </c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ht="15.75" customHeight="1" x14ac:dyDescent="0.25">
      <c r="A194" s="49"/>
      <c r="B194" s="53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ht="15.75" customHeight="1" x14ac:dyDescent="0.25">
      <c r="A195" s="49"/>
      <c r="B195" s="53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ht="15.75" customHeight="1" x14ac:dyDescent="0.25">
      <c r="A196" s="49"/>
      <c r="B196" s="53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ht="15.75" customHeight="1" x14ac:dyDescent="0.25">
      <c r="A197" s="49"/>
      <c r="B197" s="53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ht="15.75" customHeight="1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ht="15.75" customHeight="1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ht="15.75" customHeight="1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ht="15.75" customHeight="1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ht="15.75" customHeight="1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ht="15.75" customHeight="1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ht="15.75" customHeight="1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ht="15.75" customHeight="1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ht="15.75" customHeight="1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ht="15.75" customHeight="1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ht="15.75" customHeight="1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ht="15.75" customHeight="1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ht="15.75" customHeight="1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ht="15.75" customHeight="1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ht="15.75" customHeight="1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ht="15.75" customHeight="1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ht="15.75" customHeight="1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ht="15.75" customHeight="1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ht="15.75" customHeight="1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ht="15.75" customHeight="1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ht="15.75" customHeight="1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ht="15.75" customHeight="1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ht="15.75" customHeight="1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ht="15.75" customHeight="1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ht="15.75" customHeight="1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ht="15.75" customHeight="1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ht="15.75" customHeight="1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ht="15.75" customHeight="1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ht="15.75" customHeight="1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ht="15.75" customHeight="1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ht="15.75" customHeight="1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ht="15.75" customHeight="1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ht="15.75" customHeight="1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ht="15.75" customHeight="1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ht="15.75" customHeight="1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ht="15.75" customHeight="1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ht="15.75" customHeight="1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ht="15.75" customHeight="1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ht="15.75" customHeight="1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ht="15.75" customHeight="1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ht="15.75" customHeight="1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ht="15.75" customHeight="1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ht="15.75" customHeight="1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ht="15.75" customHeight="1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ht="15.75" customHeight="1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ht="15.75" customHeight="1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ht="15.75" customHeight="1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ht="15.75" customHeight="1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ht="15.75" customHeight="1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ht="15.75" customHeight="1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ht="15.75" customHeight="1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ht="15.75" customHeight="1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ht="15.75" customHeight="1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ht="15.75" customHeight="1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ht="15.75" customHeight="1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ht="15.75" customHeight="1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ht="15.75" customHeight="1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ht="15.75" customHeight="1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ht="15.75" customHeight="1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ht="15.75" customHeight="1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ht="15.75" customHeight="1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ht="15.75" customHeight="1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ht="15.75" customHeight="1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ht="15.75" customHeight="1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ht="15.75" customHeight="1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ht="15.75" customHeight="1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ht="15.75" customHeight="1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ht="15.75" customHeight="1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ht="15.75" customHeight="1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ht="15.75" customHeight="1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ht="15.75" customHeight="1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ht="15.75" customHeight="1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ht="15.75" customHeight="1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ht="15.75" customHeight="1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ht="15.75" customHeight="1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ht="15.75" customHeight="1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ht="15.75" customHeight="1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ht="15.75" customHeight="1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ht="15.75" customHeight="1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ht="15.75" customHeight="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ht="15.75" customHeight="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ht="15.75" customHeight="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ht="15.75" customHeight="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ht="15.75" customHeight="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ht="15.75" customHeight="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ht="15.75" customHeight="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ht="15.75" customHeight="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ht="15.75" customHeight="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ht="15.75" customHeight="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ht="15.75" customHeight="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ht="15.75" customHeight="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ht="15.75" customHeight="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ht="15.75" customHeight="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ht="15.75" customHeight="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ht="15.75" customHeight="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ht="15.75" customHeight="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ht="15.75" customHeight="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ht="15.75" customHeight="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ht="15.75" customHeight="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ht="15.75" customHeight="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ht="15.75" customHeight="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ht="15.75" customHeight="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ht="15.75" customHeight="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ht="15.75" customHeight="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ht="15.75" customHeight="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ht="15.75" customHeight="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  <row r="880" spans="1:39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</row>
    <row r="881" spans="1:39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</row>
    <row r="882" spans="1:39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</row>
    <row r="883" spans="1:39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</row>
    <row r="884" spans="1:39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</row>
    <row r="885" spans="1:39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</row>
    <row r="886" spans="1:39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</row>
    <row r="887" spans="1:39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</row>
    <row r="888" spans="1:39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</row>
    <row r="889" spans="1:39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</row>
    <row r="890" spans="1:39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</row>
    <row r="891" spans="1:39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</row>
    <row r="892" spans="1:39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</row>
    <row r="893" spans="1:39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</row>
    <row r="894" spans="1:39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</row>
    <row r="895" spans="1:39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</row>
    <row r="896" spans="1:39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</row>
    <row r="897" spans="1:39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</row>
    <row r="898" spans="1:39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</row>
    <row r="899" spans="1:39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</row>
    <row r="900" spans="1:39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</row>
    <row r="901" spans="1:39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</row>
    <row r="902" spans="1:39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</row>
    <row r="903" spans="1:39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</row>
    <row r="904" spans="1:39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</row>
    <row r="905" spans="1:39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</row>
    <row r="906" spans="1:39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</row>
    <row r="907" spans="1:39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</row>
    <row r="908" spans="1:39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</row>
    <row r="909" spans="1:39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</row>
    <row r="910" spans="1:39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</row>
    <row r="911" spans="1:39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</row>
    <row r="912" spans="1:39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</row>
    <row r="913" spans="1:39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</row>
    <row r="914" spans="1:39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</row>
    <row r="915" spans="1:39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</row>
    <row r="916" spans="1:39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</row>
    <row r="917" spans="1:39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</row>
    <row r="918" spans="1:39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</row>
    <row r="919" spans="1:39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</row>
    <row r="920" spans="1:39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</row>
    <row r="921" spans="1:39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</row>
    <row r="922" spans="1:39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</row>
    <row r="923" spans="1:39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</row>
    <row r="924" spans="1:39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</row>
    <row r="925" spans="1:39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</row>
    <row r="926" spans="1:39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</row>
    <row r="927" spans="1:39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</row>
    <row r="928" spans="1:39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</row>
    <row r="929" spans="1:39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</row>
    <row r="930" spans="1:39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</row>
    <row r="931" spans="1:39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</row>
    <row r="932" spans="1:39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</row>
    <row r="933" spans="1:39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</row>
    <row r="934" spans="1:39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</row>
    <row r="935" spans="1:39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</row>
    <row r="936" spans="1:39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</row>
    <row r="937" spans="1:39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</row>
    <row r="938" spans="1:39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</row>
    <row r="939" spans="1:39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</row>
    <row r="940" spans="1:39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</row>
    <row r="941" spans="1:39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</row>
    <row r="942" spans="1:39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</row>
    <row r="943" spans="1:39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</row>
    <row r="944" spans="1:39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</row>
    <row r="945" spans="1:39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</row>
    <row r="946" spans="1:39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</row>
    <row r="947" spans="1:39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</row>
    <row r="948" spans="1:39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</row>
    <row r="949" spans="1:39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</row>
    <row r="950" spans="1:39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</row>
    <row r="951" spans="1:39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</row>
    <row r="952" spans="1:39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</row>
    <row r="953" spans="1:39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</row>
    <row r="954" spans="1:39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</row>
    <row r="955" spans="1:39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</row>
    <row r="956" spans="1:39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</row>
    <row r="957" spans="1:39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</row>
    <row r="958" spans="1:39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</row>
    <row r="959" spans="1:39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</row>
    <row r="960" spans="1:39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</row>
    <row r="961" spans="1:39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</row>
    <row r="962" spans="1:39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</row>
    <row r="963" spans="1:39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</row>
    <row r="964" spans="1:39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</row>
    <row r="965" spans="1:39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</row>
    <row r="966" spans="1:39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</row>
    <row r="967" spans="1:39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</row>
    <row r="968" spans="1:39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</row>
    <row r="969" spans="1:39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</row>
    <row r="970" spans="1:39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</row>
    <row r="971" spans="1:39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</row>
    <row r="972" spans="1:39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</row>
    <row r="973" spans="1:39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</row>
    <row r="974" spans="1:39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</row>
    <row r="975" spans="1:39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</row>
    <row r="976" spans="1:39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</row>
    <row r="977" spans="1:39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</row>
    <row r="978" spans="1:39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</row>
    <row r="979" spans="1:39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</row>
    <row r="980" spans="1:39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</row>
    <row r="981" spans="1:39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</row>
    <row r="982" spans="1:39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</row>
    <row r="983" spans="1:39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</row>
    <row r="984" spans="1:39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</row>
    <row r="985" spans="1:39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</row>
    <row r="986" spans="1:39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</row>
    <row r="987" spans="1:39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</row>
    <row r="988" spans="1:39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</row>
    <row r="989" spans="1:39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</row>
    <row r="990" spans="1:39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</row>
    <row r="991" spans="1:39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</row>
    <row r="992" spans="1:39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</row>
    <row r="993" spans="1:39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</row>
    <row r="994" spans="1:39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</row>
    <row r="995" spans="1:39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</row>
    <row r="996" spans="1:39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</row>
    <row r="997" spans="1:39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</row>
    <row r="998" spans="1:39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</row>
    <row r="999" spans="1:39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</row>
  </sheetData>
  <mergeCells count="27">
    <mergeCell ref="A1:Q1"/>
    <mergeCell ref="A2:Q2"/>
    <mergeCell ref="P3:R3"/>
    <mergeCell ref="P4:R4"/>
    <mergeCell ref="P5:R5"/>
    <mergeCell ref="P6:R6"/>
    <mergeCell ref="P7:R7"/>
    <mergeCell ref="P8:R8"/>
    <mergeCell ref="P9:R9"/>
    <mergeCell ref="P10:R10"/>
    <mergeCell ref="P11:R11"/>
    <mergeCell ref="P12:R12"/>
    <mergeCell ref="P13:R13"/>
    <mergeCell ref="P14:R14"/>
    <mergeCell ref="P58:R58"/>
    <mergeCell ref="P15:R15"/>
    <mergeCell ref="P21:R21"/>
    <mergeCell ref="P22:R22"/>
    <mergeCell ref="P23:R23"/>
    <mergeCell ref="P24:R24"/>
    <mergeCell ref="P25:R25"/>
    <mergeCell ref="P26:R26"/>
    <mergeCell ref="P59:R59"/>
    <mergeCell ref="A171:O171"/>
    <mergeCell ref="A172:O172"/>
    <mergeCell ref="A173:O173"/>
    <mergeCell ref="B193:B197"/>
  </mergeCells>
  <pageMargins left="0.17" right="0.24" top="0.4" bottom="0.33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2023-11-16T05:54:41Z</dcterms:created>
  <dcterms:modified xsi:type="dcterms:W3CDTF">2023-11-24T05:49:32Z</dcterms:modified>
</cp:coreProperties>
</file>